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FY Revenue" sheetId="2" state="visible" r:id="rId4"/>
    <sheet name="Bookings" sheetId="3" state="visible" r:id="rId5"/>
    <sheet name="Top Customers" sheetId="4" state="visible" r:id="rId6"/>
    <sheet name="End Market" sheetId="5" state="visible" r:id="rId7"/>
    <sheet name="Channel" sheetId="6" state="visible" r:id="rId8"/>
    <sheet name="Category" sheetId="7" state="visible" r:id="rId9"/>
    <sheet name="Pipeline" sheetId="8" state="visible" r:id="rId10"/>
    <sheet name="Fab Mix" sheetId="9" state="visible" r:id="rId11"/>
    <sheet name="Validation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<sst xmlns="http://schemas.openxmlformats.org/spreadsheetml/2006/main" count="295" uniqueCount="234">
  <si>
    <t xml:space="preserve">Falcon Semiconductor — FY25 Data Pack</t>
  </si>
  <si>
    <t xml:space="preserve">Generated 2026-04-23 · xFalcon AnalyticsPro · for finance / ops self-service</t>
  </si>
  <si>
    <t xml:space="preserve">Contents</t>
  </si>
  <si>
    <t xml:space="preserve">Sheet</t>
  </si>
  <si>
    <t xml:space="preserve">Description</t>
  </si>
  <si>
    <t xml:space="preserve">FY Revenue</t>
  </si>
  <si>
    <t xml:space="preserve">Revenue, gross margin, gross margin % by fiscal year FY19–FY26 (partial).</t>
  </si>
  <si>
    <t xml:space="preserve">Bookings</t>
  </si>
  <si>
    <t xml:space="preserve">Bookings (excl. Sample orders), shipments, B:B ratio, backlog, past-due by FY.</t>
  </si>
  <si>
    <t xml:space="preserve">Top Customers</t>
  </si>
  <si>
    <t xml:space="preserve">Top 20 customers by FY25 shipment revenue, with segment, region, share.</t>
  </si>
  <si>
    <t xml:space="preserve">End Market</t>
  </si>
  <si>
    <t xml:space="preserve">Revenue share by end market vs strategic target share and variance.</t>
  </si>
  <si>
    <t xml:space="preserve">Channel</t>
  </si>
  <si>
    <t xml:space="preserve">Channel mix by revenue (DIRECT, DISTI, OEM, ONLINE).</t>
  </si>
  <si>
    <t xml:space="preserve">Category</t>
  </si>
  <si>
    <t xml:space="preserve">Revenue and gross margin % by product category (MCU, PWR, RF, etc.).</t>
  </si>
  <si>
    <t xml:space="preserve">Pipeline</t>
  </si>
  <si>
    <t xml:space="preserve">Design-win funnel — record counts, weighted value by stage, conversion rates.</t>
  </si>
  <si>
    <t xml:space="preserve">Fab Mix</t>
  </si>
  <si>
    <t xml:space="preserve">Revenue by fab type and internal-fab utilization snapshot.</t>
  </si>
  <si>
    <t xml:space="preserve">Validation</t>
  </si>
  <si>
    <t xml:space="preserve">FY25 benchmark values used to validate all dashboards and reports.</t>
  </si>
  <si>
    <t xml:space="preserve">Key Data Caveats</t>
  </si>
  <si>
    <t xml:space="preserve">1. B:B ratio is sourced from FACT_BACKLOG.BOOK_TO_BILL_RATIO (pre-computed).</t>
  </si>
  <si>
    <t xml:space="preserve">   Computing it from FACT_ORDERS/FACT_SHIPMENTS yields ~2.2 (wrong) instead of 1.08.</t>
  </si>
  <si>
    <t xml:space="preserve">2. Bookings exclude ORDER_TYPE='Sample' (~5% of order volume, free evaluation units).</t>
  </si>
  <si>
    <t xml:space="preserve">3. End-market revenue attributed via DIM_CUSTOMER.END_MARKET_CODE primary market.</t>
  </si>
  <si>
    <t xml:space="preserve">   FACT_SHIPMENTS has no direct end-market key; customers are flattened to primary market.</t>
  </si>
  <si>
    <t xml:space="preserve">4. Lead-time is QUOTED time at order placement, not actual fulfillment time.</t>
  </si>
  <si>
    <t xml:space="preserve">   No order-to-shipment join key exists, so per-order OTD is not computable.</t>
  </si>
  <si>
    <t xml:space="preserve">5. FY fiscal year = Oct–Sep; FY26 column is partial through April 2026.</t>
  </si>
  <si>
    <t xml:space="preserve">6. FACT_INVENTORY covers 200 products × 4 channels (representative subset).</t>
  </si>
  <si>
    <t xml:space="preserve">FY Revenue &amp; Gross Margin</t>
  </si>
  <si>
    <t xml:space="preserve">Source: FACT_SHIPMENTS · validated against VALIDATION_BENCHMARKS.md</t>
  </si>
  <si>
    <t xml:space="preserve">Fiscal Year</t>
  </si>
  <si>
    <t xml:space="preserve">Revenue ($M)</t>
  </si>
  <si>
    <t xml:space="preserve">COGS ($M)</t>
  </si>
  <si>
    <t xml:space="preserve">Gross Margin ($M)</t>
  </si>
  <si>
    <t xml:space="preserve">GM %</t>
  </si>
  <si>
    <t xml:space="preserve">YoY Revenue %</t>
  </si>
  <si>
    <t xml:space="preserve">FY19</t>
  </si>
  <si>
    <t xml:space="preserve">FY20</t>
  </si>
  <si>
    <t xml:space="preserve">FY21</t>
  </si>
  <si>
    <t xml:space="preserve">FY22</t>
  </si>
  <si>
    <t xml:space="preserve">FY23</t>
  </si>
  <si>
    <t xml:space="preserve">FY24</t>
  </si>
  <si>
    <t xml:space="preserve">FY25</t>
  </si>
  <si>
    <t xml:space="preserve">FY26*</t>
  </si>
  <si>
    <t xml:space="preserve">FY19-FY25 Sum</t>
  </si>
  <si>
    <t xml:space="preserve">Bookings, Backlog &amp; Cycle</t>
  </si>
  <si>
    <t xml:space="preserve">Source: FACT_ORDERS (excl Sample), FACT_BACKLOG</t>
  </si>
  <si>
    <t xml:space="preserve">Bookings ($M)</t>
  </si>
  <si>
    <t xml:space="preserve">Shipments ($M)</t>
  </si>
  <si>
    <t xml:space="preserve">B:B Ratio</t>
  </si>
  <si>
    <t xml:space="preserve">Backlog EOM ($M)</t>
  </si>
  <si>
    <t xml:space="preserve">Avg Age (days)</t>
  </si>
  <si>
    <t xml:space="preserve">Past-Due Units</t>
  </si>
  <si>
    <t xml:space="preserve">YoY Booking %</t>
  </si>
  <si>
    <t xml:space="preserve">Top 20 Customers (FY25)</t>
  </si>
  <si>
    <t xml:space="preserve">Source: FACT_SHIPMENTS join DIM_CUSTOMER · FY25 benchmark $3,708.7M</t>
  </si>
  <si>
    <t xml:space="preserve">Rank</t>
  </si>
  <si>
    <t xml:space="preserve">Customer</t>
  </si>
  <si>
    <t xml:space="preserve">Segment</t>
  </si>
  <si>
    <t xml:space="preserve">Region</t>
  </si>
  <si>
    <t xml:space="preserve">Share of FY25</t>
  </si>
  <si>
    <t xml:space="preserve">Cumulative %</t>
  </si>
  <si>
    <t xml:space="preserve">Stellar Dynamics</t>
  </si>
  <si>
    <t xml:space="preserve">Tier 1 OEM</t>
  </si>
  <si>
    <t xml:space="preserve">South</t>
  </si>
  <si>
    <t xml:space="preserve">Onyx Devices</t>
  </si>
  <si>
    <t xml:space="preserve">West</t>
  </si>
  <si>
    <t xml:space="preserve">Orion Dynamics</t>
  </si>
  <si>
    <t xml:space="preserve">Startup</t>
  </si>
  <si>
    <t xml:space="preserve">Midwest</t>
  </si>
  <si>
    <t xml:space="preserve">Nexus Devices</t>
  </si>
  <si>
    <t xml:space="preserve">Titan Devices</t>
  </si>
  <si>
    <t xml:space="preserve">Tier 2 OEM</t>
  </si>
  <si>
    <t xml:space="preserve">Lynx Manufacturing</t>
  </si>
  <si>
    <t xml:space="preserve">Omega Technologies</t>
  </si>
  <si>
    <t xml:space="preserve">Design House</t>
  </si>
  <si>
    <t xml:space="preserve">Northeast</t>
  </si>
  <si>
    <t xml:space="preserve">Vortex Solutions</t>
  </si>
  <si>
    <t xml:space="preserve">Vortex Solutions Inc</t>
  </si>
  <si>
    <t xml:space="preserve">Vortex Systems</t>
  </si>
  <si>
    <t xml:space="preserve">Nexus Devices LLC</t>
  </si>
  <si>
    <t xml:space="preserve">Onyx Dynamics</t>
  </si>
  <si>
    <t xml:space="preserve">Contract Mfr</t>
  </si>
  <si>
    <t xml:space="preserve">Hawk Electronics</t>
  </si>
  <si>
    <t xml:space="preserve">Kappa Devices</t>
  </si>
  <si>
    <t xml:space="preserve">Summit Controls</t>
  </si>
  <si>
    <t xml:space="preserve">Titan Dynamics</t>
  </si>
  <si>
    <t xml:space="preserve">Atlas Technologies</t>
  </si>
  <si>
    <t xml:space="preserve">Falcon Engineering</t>
  </si>
  <si>
    <t xml:space="preserve">Orion Solutions</t>
  </si>
  <si>
    <t xml:space="preserve">Apex Automation</t>
  </si>
  <si>
    <t xml:space="preserve">End Market Revenue vs Target</t>
  </si>
  <si>
    <t xml:space="preserve">Source: FACT_SHIPMENTS join DIM_CUSTOMER.END_MARKET_CODE · target from DIM_END_MARKET</t>
  </si>
  <si>
    <t xml:space="preserve">FY25 Revenue ($M)</t>
  </si>
  <si>
    <t xml:space="preserve">Actual Share %</t>
  </si>
  <si>
    <t xml:space="preserve">Target Share %</t>
  </si>
  <si>
    <t xml:space="preserve">Variance (pts)</t>
  </si>
  <si>
    <t xml:space="preserve">Status</t>
  </si>
  <si>
    <t xml:space="preserve">Automotive</t>
  </si>
  <si>
    <t xml:space="preserve">OVERWEIGHT</t>
  </si>
  <si>
    <t xml:space="preserve">Computing &amp; DC</t>
  </si>
  <si>
    <t xml:space="preserve">NEAR TARGET</t>
  </si>
  <si>
    <t xml:space="preserve">Industrial</t>
  </si>
  <si>
    <t xml:space="preserve">UNDERWEIGHT</t>
  </si>
  <si>
    <t xml:space="preserve">Consumer</t>
  </si>
  <si>
    <t xml:space="preserve">Communications</t>
  </si>
  <si>
    <t xml:space="preserve">IoT</t>
  </si>
  <si>
    <t xml:space="preserve">Mil/Aero</t>
  </si>
  <si>
    <t xml:space="preserve">Medical</t>
  </si>
  <si>
    <t xml:space="preserve">Channel Revenue Mix (FY25)</t>
  </si>
  <si>
    <t xml:space="preserve">Source: FACT_SHIPMENTS join DIM_CHANNEL</t>
  </si>
  <si>
    <t xml:space="preserve">Sub-channels</t>
  </si>
  <si>
    <t xml:space="preserve">Share %</t>
  </si>
  <si>
    <t xml:space="preserve">DISTI</t>
  </si>
  <si>
    <t xml:space="preserve">Arrow, Avnet, Digi-Key, Future, Mouser, Newark, Richardson, TTI</t>
  </si>
  <si>
    <t xml:space="preserve">DIRECT</t>
  </si>
  <si>
    <t xml:space="preserve">Direct account sales</t>
  </si>
  <si>
    <t xml:space="preserve">OEM</t>
  </si>
  <si>
    <t xml:space="preserve">Design-in OEM revenue</t>
  </si>
  <si>
    <t xml:space="preserve">ONLINE</t>
  </si>
  <si>
    <t xml:space="preserve">Web shop, 3rd party e-commerce</t>
  </si>
  <si>
    <t xml:space="preserve">Total</t>
  </si>
  <si>
    <t xml:space="preserve">Product Category Revenue &amp; Margin (FY25)</t>
  </si>
  <si>
    <t xml:space="preserve">Source: FACT_SHIPMENTS join DIM_PRODUCT.CATEGORY_CODE</t>
  </si>
  <si>
    <t xml:space="preserve">Margin Rank</t>
  </si>
  <si>
    <t xml:space="preserve">MCU</t>
  </si>
  <si>
    <t xml:space="preserve">Microcontrollers</t>
  </si>
  <si>
    <t xml:space="preserve">PWR</t>
  </si>
  <si>
    <t xml:space="preserve">Power management</t>
  </si>
  <si>
    <t xml:space="preserve">RF</t>
  </si>
  <si>
    <t xml:space="preserve">Radio frequency</t>
  </si>
  <si>
    <t xml:space="preserve">MEM</t>
  </si>
  <si>
    <t xml:space="preserve">Memory</t>
  </si>
  <si>
    <t xml:space="preserve">ANA</t>
  </si>
  <si>
    <t xml:space="preserve">Analog</t>
  </si>
  <si>
    <t xml:space="preserve">FPGA</t>
  </si>
  <si>
    <t xml:space="preserve">Programmable logic</t>
  </si>
  <si>
    <t xml:space="preserve">SEN</t>
  </si>
  <si>
    <t xml:space="preserve">Sensors</t>
  </si>
  <si>
    <t xml:space="preserve">INT</t>
  </si>
  <si>
    <t xml:space="preserve">Interface / comms ICs</t>
  </si>
  <si>
    <t xml:space="preserve">OPT</t>
  </si>
  <si>
    <t xml:space="preserve">Opto / photonics</t>
  </si>
  <si>
    <t xml:space="preserve">DIS</t>
  </si>
  <si>
    <t xml:space="preserve">Discrete semiconductors</t>
  </si>
  <si>
    <t xml:space="preserve">Design-Win Pipeline Funnel</t>
  </si>
  <si>
    <t xml:space="preserve">Source: FACT_DESIGN_WINS · 10,442 records across 7 stages</t>
  </si>
  <si>
    <t xml:space="preserve">Stage</t>
  </si>
  <si>
    <t xml:space="preserve">Records</t>
  </si>
  <si>
    <t xml:space="preserve">Weighted $M</t>
  </si>
  <si>
    <t xml:space="preserve">Avg Stage Dwell (months)</t>
  </si>
  <si>
    <t xml:space="preserve">Conversion to Next %</t>
  </si>
  <si>
    <t xml:space="preserve">Prospect</t>
  </si>
  <si>
    <t xml:space="preserve">Engage</t>
  </si>
  <si>
    <t xml:space="preserve">Eval</t>
  </si>
  <si>
    <t xml:space="preserve">Design</t>
  </si>
  <si>
    <t xml:space="preserve">Qual</t>
  </si>
  <si>
    <t xml:space="preserve">Prod</t>
  </si>
  <si>
    <t xml:space="preserve">EOL</t>
  </si>
  <si>
    <t xml:space="preserve">Fab Revenue Mix &amp; Internal Utilization</t>
  </si>
  <si>
    <t xml:space="preserve">Source: FACT_SHIPMENTS.FAB_KEY join DIM_FAB · FACT_SUPPLY_CHAIN</t>
  </si>
  <si>
    <t xml:space="preserve">Fab Type</t>
  </si>
  <si>
    <t xml:space="preserve">Representative Fabs</t>
  </si>
  <si>
    <t xml:space="preserve">FY25 Avg Util %</t>
  </si>
  <si>
    <t xml:space="preserve">External Foundry</t>
  </si>
  <si>
    <t xml:space="preserve">TSMC, Samsung, GF, UMC, SMIC, Tower</t>
  </si>
  <si>
    <t xml:space="preserve">Internal</t>
  </si>
  <si>
    <t xml:space="preserve">Chandler (65nm), Gresham (90nm), Colorado Springs (130nm)</t>
  </si>
  <si>
    <t xml:space="preserve">Specialty</t>
  </si>
  <si>
    <t xml:space="preserve">Wolfspeed SiC, Infineon GaN partners</t>
  </si>
  <si>
    <t xml:space="preserve">Assembly/Test</t>
  </si>
  <si>
    <t xml:space="preserve">Philippines OSAT</t>
  </si>
  <si>
    <t xml:space="preserve">Internal Fab Detail</t>
  </si>
  <si>
    <t xml:space="preserve">Fab Site</t>
  </si>
  <si>
    <t xml:space="preserve">Process Node</t>
  </si>
  <si>
    <t xml:space="preserve">FY25 Utilization %</t>
  </si>
  <si>
    <t xml:space="preserve">$/die</t>
  </si>
  <si>
    <t xml:space="preserve">Chandler, AZ</t>
  </si>
  <si>
    <t xml:space="preserve">65nm Legacy</t>
  </si>
  <si>
    <t xml:space="preserve">Gresham, OR</t>
  </si>
  <si>
    <t xml:space="preserve">90nm Mature</t>
  </si>
  <si>
    <t xml:space="preserve">Colorado Springs, CO</t>
  </si>
  <si>
    <t xml:space="preserve">130nm Mature</t>
  </si>
  <si>
    <t xml:space="preserve">FY25 Validation Benchmarks</t>
  </si>
  <si>
    <t xml:space="preserve">Use these to validate any dashboard or downstream report</t>
  </si>
  <si>
    <t xml:space="preserve">Metric</t>
  </si>
  <si>
    <t xml:space="preserve">Expected FY25</t>
  </si>
  <si>
    <t xml:space="preserve">Source Query</t>
  </si>
  <si>
    <t xml:space="preserve">Tolerance</t>
  </si>
  <si>
    <t xml:space="preserve">Revenue</t>
  </si>
  <si>
    <t xml:space="preserve">$3,708.7M</t>
  </si>
  <si>
    <t xml:space="preserve">SUM(FACT_SHIPMENTS.REVENUE) WHERE FY=FY25</t>
  </si>
  <si>
    <t xml:space="preserve">±0.1%</t>
  </si>
  <si>
    <t xml:space="preserve">Gross Margin $</t>
  </si>
  <si>
    <t xml:space="preserve">$1,866.4M</t>
  </si>
  <si>
    <t xml:space="preserve">SUM(FACT_SHIPMENTS.GROSS_MARGIN) WHERE FY=FY25</t>
  </si>
  <si>
    <t xml:space="preserve">Gross Margin %</t>
  </si>
  <si>
    <t xml:space="preserve">50.33%</t>
  </si>
  <si>
    <t xml:space="preserve">SUM(GM)/SUM(REVENUE) — NOT AVG of row-level %s</t>
  </si>
  <si>
    <t xml:space="preserve">±0.05pt</t>
  </si>
  <si>
    <t xml:space="preserve">Bookings (excl Sample)</t>
  </si>
  <si>
    <t xml:space="preserve">$8,224.5M</t>
  </si>
  <si>
    <t xml:space="preserve">SUM(FACT_ORDERS.ORDER_VALUE) WHERE ORDER_TYPE&lt;&gt;'Sample' AND FY=FY25</t>
  </si>
  <si>
    <t xml:space="preserve">Avg B:B Ratio</t>
  </si>
  <si>
    <t xml:space="preserve">1.077</t>
  </si>
  <si>
    <t xml:space="preserve">AVG(FACT_BACKLOG.BOOK_TO_BILL_RATIO) — NOT computed from orders/ships</t>
  </si>
  <si>
    <t xml:space="preserve">±0.005</t>
  </si>
  <si>
    <t xml:space="preserve">Automotive share</t>
  </si>
  <si>
    <t xml:space="preserve">48.8%</t>
  </si>
  <si>
    <t xml:space="preserve">FACT_SHIPMENTS via DIM_CUSTOMER.END_MARKET_CODE='AUTO'</t>
  </si>
  <si>
    <t xml:space="preserve">±0.1pt</t>
  </si>
  <si>
    <t xml:space="preserve">DIRECT channel share</t>
  </si>
  <si>
    <t xml:space="preserve">34.5%</t>
  </si>
  <si>
    <t xml:space="preserve">FACT_SHIPMENTS.CHANNEL_KEY='DIRECT'</t>
  </si>
  <si>
    <t xml:space="preserve">DISTI channel share</t>
  </si>
  <si>
    <t xml:space="preserve">45.6%</t>
  </si>
  <si>
    <t xml:space="preserve">FACT_SHIPMENTS.CHANNEL_KEY='DISTI'</t>
  </si>
  <si>
    <t xml:space="preserve">Top customer (Stellar)</t>
  </si>
  <si>
    <t xml:space="preserve">$814M (22.0%)</t>
  </si>
  <si>
    <t xml:space="preserve">FACT_SHIPMENTS GROUP BY CUSTOMER_KEY ORDER BY REV DESC LIMIT 1</t>
  </si>
  <si>
    <t xml:space="preserve">exact</t>
  </si>
  <si>
    <t xml:space="preserve">Design-win weighted pipe</t>
  </si>
  <si>
    <t xml:space="preserve">$1.24B</t>
  </si>
  <si>
    <t xml:space="preserve">SUM(FACT_DESIGN_WINS.WIN_PROBABILITY*VALUE)</t>
  </si>
  <si>
    <t xml:space="preserve">±1%</t>
  </si>
  <si>
    <t xml:space="preserve">Fab utilization avg</t>
  </si>
  <si>
    <t xml:space="preserve">82.0%</t>
  </si>
  <si>
    <t xml:space="preserve">AVG(FACT_SUPPLY_CHAIN.UTILIZATION_PCT) weighted by WAFER_STARTS</t>
  </si>
  <si>
    <t xml:space="preserve">±0.5pt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</si>
</sst>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"/>
    <numFmt numFmtId="166" formatCode="0.00%"/>
    <numFmt numFmtId="167" formatCode="0.0%"/>
    <numFmt numFmtId="168" formatCode="0.0%;[RED]\(0.0%\)"/>
    <numFmt numFmtId="169" formatCode="0.000"/>
    <numFmt numFmtId="170" formatCode="0.0"/>
    <numFmt numFmtId="171" formatCode="#,##0"/>
    <numFmt numFmtId="172" formatCode="#,##0.00"/>
    <numFmt numFmtId="173" formatCode="\$0.0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D8B8B"/>
      <name val="Calibri"/>
      <family val="0"/>
      <charset val="1"/>
    </font>
    <font>
      <i val="true"/>
      <sz val="10"/>
      <color rgb="FF64748B"/>
      <name val="Calibri"/>
      <family val="0"/>
      <charset val="1"/>
    </font>
    <font>
      <b val="true"/>
      <sz val="13"/>
      <color rgb="FF2D8B8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2D8B8B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059669"/>
      <name val="Calibri"/>
      <family val="0"/>
      <charset val="1"/>
    </font>
    <font>
      <b val="true"/>
      <sz val="11"/>
      <color rgb="FFD97706"/>
      <name val="Calibri"/>
      <family val="0"/>
      <charset val="1"/>
    </font>
    <font>
      <sz val="11"/>
      <color rgb="FF64748B"/>
      <name val="Calibri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2D8B8B"/>
      <name val="Cambria"/>
      <family val="0"/>
      <charset val="1"/>
    </font>
    <font>
      <b val="true"/>
      <sz val="11"/>
      <color rgb="FF059669"/>
      <name val="Cambria"/>
      <family val="0"/>
      <charset val="1"/>
    </font>
    <font>
      <b val="true"/>
      <sz val="11"/>
      <color rgb="FFD97706"/>
      <name val="Cambria"/>
      <family val="0"/>
      <charset val="1"/>
    </font>
    <font>
      <b val="true"/>
      <sz val="12"/>
      <color rgb="FF2D8B8B"/>
      <name val="Cambria"/>
      <family val="0"/>
      <charset val="1"/>
    </font>
    <font>
      <sz val="10"/>
      <color rgb="FF64748B"/>
      <name val="Consolas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2332"/>
        <bgColor rgb="FF333300"/>
      </patternFill>
    </fill>
    <fill>
      <patternFill patternType="solid">
        <fgColor rgb="FFF8FAFB"/>
        <bgColor rgb="FFFFFFFF"/>
      </patternFill>
    </fill>
    <fill>
      <patternFill patternType="solid">
        <fgColor rgb="FFECFDF5"/>
        <bgColor rgb="FFF8FAFB"/>
      </patternFill>
    </fill>
    <fill>
      <patternFill patternType="solid">
        <fgColor rgb="FFFEF5E7"/>
        <bgColor rgb="FFF8FA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E2DD"/>
      </left>
      <right style="thin">
        <color rgb="FFD8E2DD"/>
      </right>
      <top style="thin">
        <color rgb="FFD8E2DD"/>
      </top>
      <bottom style="thin">
        <color rgb="FFD8E2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59669"/>
      <rgbColor rgb="FFC0C0C0"/>
      <rgbColor rgb="FF808080"/>
      <rgbColor rgb="FF9999FF"/>
      <rgbColor rgb="FF993366"/>
      <rgbColor rgb="FFFEF5E7"/>
      <rgbColor rgb="FFECFDF5"/>
      <rgbColor rgb="FF660066"/>
      <rgbColor rgb="FFFF8080"/>
      <rgbColor rgb="FF0066CC"/>
      <rgbColor rgb="FFD8E2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A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2D8B8B"/>
      <rgbColor rgb="FF003300"/>
      <rgbColor rgb="FF333300"/>
      <rgbColor rgb="FF993300"/>
      <rgbColor rgb="FF993366"/>
      <rgbColor rgb="FF333399"/>
      <rgbColor rgb="FF1A233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2" Type="http://schemas.openxmlformats.org/officeDocument/2006/relationships/styles" Target="styles.xml"/><Relationship Id="rId16" Type="http://schemas.openxmlformats.org/officeDocument/2006/relationships/customXml" Target="../customXml/item3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3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8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88"/>
  </cols>
  <sheetData>
    <row r="1" customFormat="false" ht="21.75" hidden="false" customHeight="true" outlineLevel="0" collapsed="false">
      <c r="A1" s="1" t="s">
        <v>0</v>
      </c>
    </row>
    <row r="2" customFormat="false" ht="13.5" hidden="false" customHeight="true" outlineLevel="0" collapsed="false">
      <c r="A2" s="2" t="s">
        <v>1</v>
      </c>
    </row>
    <row r="4" customFormat="false" ht="16.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4" t="s">
        <v>4</v>
      </c>
    </row>
    <row r="6" customFormat="false" ht="15" hidden="false" customHeight="false" outlineLevel="0" collapsed="false">
      <c r="A6" s="5" t="s">
        <v>5</v>
      </c>
      <c r="B6" s="6" t="s">
        <v>6</v>
      </c>
    </row>
    <row r="7" customFormat="false" ht="15" hidden="false" customHeight="false" outlineLevel="0" collapsed="false">
      <c r="A7" s="5" t="s">
        <v>7</v>
      </c>
      <c r="B7" s="6" t="s">
        <v>8</v>
      </c>
    </row>
    <row r="8" customFormat="false" ht="15" hidden="false" customHeight="false" outlineLevel="0" collapsed="false">
      <c r="A8" s="5" t="s">
        <v>9</v>
      </c>
      <c r="B8" s="6" t="s">
        <v>10</v>
      </c>
    </row>
    <row r="9" customFormat="false" ht="15" hidden="false" customHeight="false" outlineLevel="0" collapsed="false">
      <c r="A9" s="5" t="s">
        <v>11</v>
      </c>
      <c r="B9" s="6" t="s">
        <v>12</v>
      </c>
    </row>
    <row r="10" customFormat="false" ht="15" hidden="false" customHeight="false" outlineLevel="0" collapsed="false">
      <c r="A10" s="5" t="s">
        <v>13</v>
      </c>
      <c r="B10" s="6" t="s">
        <v>14</v>
      </c>
    </row>
    <row r="11" customFormat="false" ht="15" hidden="false" customHeight="false" outlineLevel="0" collapsed="false">
      <c r="A11" s="5" t="s">
        <v>15</v>
      </c>
      <c r="B11" s="6" t="s">
        <v>16</v>
      </c>
    </row>
    <row r="12" customFormat="false" ht="15" hidden="false" customHeight="false" outlineLevel="0" collapsed="false">
      <c r="A12" s="5" t="s">
        <v>17</v>
      </c>
      <c r="B12" s="6" t="s">
        <v>18</v>
      </c>
    </row>
    <row r="13" customFormat="false" ht="15" hidden="false" customHeight="false" outlineLevel="0" collapsed="false">
      <c r="A13" s="5" t="s">
        <v>19</v>
      </c>
      <c r="B13" s="6" t="s">
        <v>20</v>
      </c>
    </row>
    <row r="14" customFormat="false" ht="15" hidden="false" customHeight="false" outlineLevel="0" collapsed="false">
      <c r="A14" s="5" t="s">
        <v>21</v>
      </c>
      <c r="B14" s="6" t="s">
        <v>22</v>
      </c>
    </row>
    <row r="17" customFormat="false" ht="16.15" hidden="false" customHeight="false" outlineLevel="0" collapsed="false">
      <c r="A17" s="3" t="s">
        <v>23</v>
      </c>
    </row>
    <row r="18" customFormat="false" ht="15" hidden="false" customHeight="false" outlineLevel="0" collapsed="false">
      <c r="A18" s="6" t="s">
        <v>24</v>
      </c>
    </row>
    <row r="19" customFormat="false" ht="15" hidden="false" customHeight="false" outlineLevel="0" collapsed="false">
      <c r="A19" s="6" t="s">
        <v>25</v>
      </c>
    </row>
    <row r="20" customFormat="false" ht="15" hidden="false" customHeight="false" outlineLevel="0" collapsed="false">
      <c r="A20" s="6" t="s">
        <v>26</v>
      </c>
    </row>
    <row r="21" customFormat="false" ht="15" hidden="false" customHeight="false" outlineLevel="0" collapsed="false">
      <c r="A21" s="6" t="s">
        <v>27</v>
      </c>
    </row>
    <row r="22" customFormat="false" ht="15" hidden="false" customHeight="false" outlineLevel="0" collapsed="false">
      <c r="A22" s="6" t="s">
        <v>28</v>
      </c>
    </row>
    <row r="23" customFormat="false" ht="15" hidden="false" customHeight="false" outlineLevel="0" collapsed="false">
      <c r="A23" s="6" t="s">
        <v>29</v>
      </c>
    </row>
    <row r="24" customFormat="false" ht="15" hidden="false" customHeight="false" outlineLevel="0" collapsed="false">
      <c r="A24" s="6" t="s">
        <v>30</v>
      </c>
    </row>
    <row r="25" customFormat="false" ht="15" hidden="false" customHeight="false" outlineLevel="0" collapsed="false">
      <c r="A25" s="6" t="s">
        <v>31</v>
      </c>
    </row>
    <row r="26" customFormat="false" ht="15" hidden="false" customHeight="false" outlineLevel="0" collapsed="false">
      <c r="A26" s="6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70"/>
    <col collapsed="false" customWidth="true" hidden="false" outlineLevel="0" max="4" min="4" style="0" width="12"/>
  </cols>
  <sheetData>
    <row r="1" customFormat="false" ht="21.75" hidden="false" customHeight="true" outlineLevel="0" collapsed="false">
      <c r="A1" s="1" t="s">
        <v>188</v>
      </c>
    </row>
    <row r="2" customFormat="false" ht="13.5" hidden="false" customHeight="true" outlineLevel="0" collapsed="false">
      <c r="A2" s="2" t="s">
        <v>189</v>
      </c>
    </row>
    <row r="4" customFormat="false" ht="15" hidden="false" customHeight="false" outlineLevel="0" collapsed="false">
      <c r="A4" s="7" t="s">
        <v>190</v>
      </c>
      <c r="B4" s="7" t="s">
        <v>191</v>
      </c>
      <c r="C4" s="7" t="s">
        <v>192</v>
      </c>
      <c r="D4" s="7" t="s">
        <v>193</v>
      </c>
    </row>
    <row r="5" customFormat="false" ht="15" hidden="false" customHeight="false" outlineLevel="0" collapsed="false">
      <c r="A5" s="8" t="s">
        <v>194</v>
      </c>
      <c r="B5" s="40" t="s">
        <v>195</v>
      </c>
      <c r="C5" s="45" t="s">
        <v>196</v>
      </c>
      <c r="D5" s="8" t="s">
        <v>197</v>
      </c>
    </row>
    <row r="6" customFormat="false" ht="15" hidden="false" customHeight="false" outlineLevel="0" collapsed="false">
      <c r="A6" s="12" t="s">
        <v>198</v>
      </c>
      <c r="B6" s="46" t="s">
        <v>199</v>
      </c>
      <c r="C6" s="47" t="s">
        <v>200</v>
      </c>
      <c r="D6" s="12" t="s">
        <v>197</v>
      </c>
    </row>
    <row r="7" customFormat="false" ht="15" hidden="false" customHeight="false" outlineLevel="0" collapsed="false">
      <c r="A7" s="8" t="s">
        <v>201</v>
      </c>
      <c r="B7" s="40" t="s">
        <v>202</v>
      </c>
      <c r="C7" s="45" t="s">
        <v>203</v>
      </c>
      <c r="D7" s="8" t="s">
        <v>204</v>
      </c>
    </row>
    <row r="8" customFormat="false" ht="15" hidden="false" customHeight="false" outlineLevel="0" collapsed="false">
      <c r="A8" s="12" t="s">
        <v>205</v>
      </c>
      <c r="B8" s="46" t="s">
        <v>206</v>
      </c>
      <c r="C8" s="47" t="s">
        <v>207</v>
      </c>
      <c r="D8" s="12" t="s">
        <v>197</v>
      </c>
    </row>
    <row r="9" customFormat="false" ht="15" hidden="false" customHeight="false" outlineLevel="0" collapsed="false">
      <c r="A9" s="8" t="s">
        <v>208</v>
      </c>
      <c r="B9" s="40" t="s">
        <v>209</v>
      </c>
      <c r="C9" s="45" t="s">
        <v>210</v>
      </c>
      <c r="D9" s="8" t="s">
        <v>211</v>
      </c>
    </row>
    <row r="10" customFormat="false" ht="15" hidden="false" customHeight="false" outlineLevel="0" collapsed="false">
      <c r="A10" s="12" t="s">
        <v>212</v>
      </c>
      <c r="B10" s="46" t="s">
        <v>213</v>
      </c>
      <c r="C10" s="47" t="s">
        <v>214</v>
      </c>
      <c r="D10" s="12" t="s">
        <v>215</v>
      </c>
    </row>
    <row r="11" customFormat="false" ht="15" hidden="false" customHeight="false" outlineLevel="0" collapsed="false">
      <c r="A11" s="8" t="s">
        <v>216</v>
      </c>
      <c r="B11" s="40" t="s">
        <v>217</v>
      </c>
      <c r="C11" s="45" t="s">
        <v>218</v>
      </c>
      <c r="D11" s="8" t="s">
        <v>215</v>
      </c>
    </row>
    <row r="12" customFormat="false" ht="15" hidden="false" customHeight="false" outlineLevel="0" collapsed="false">
      <c r="A12" s="12" t="s">
        <v>219</v>
      </c>
      <c r="B12" s="46" t="s">
        <v>220</v>
      </c>
      <c r="C12" s="47" t="s">
        <v>221</v>
      </c>
      <c r="D12" s="12" t="s">
        <v>215</v>
      </c>
    </row>
    <row r="13" customFormat="false" ht="15" hidden="false" customHeight="false" outlineLevel="0" collapsed="false">
      <c r="A13" s="8" t="s">
        <v>222</v>
      </c>
      <c r="B13" s="40" t="s">
        <v>223</v>
      </c>
      <c r="C13" s="45" t="s">
        <v>224</v>
      </c>
      <c r="D13" s="8" t="s">
        <v>225</v>
      </c>
    </row>
    <row r="14" customFormat="false" ht="15" hidden="false" customHeight="false" outlineLevel="0" collapsed="false">
      <c r="A14" s="12" t="s">
        <v>226</v>
      </c>
      <c r="B14" s="46" t="s">
        <v>227</v>
      </c>
      <c r="C14" s="47" t="s">
        <v>228</v>
      </c>
      <c r="D14" s="12" t="s">
        <v>229</v>
      </c>
    </row>
    <row r="15" customFormat="false" ht="15" hidden="false" customHeight="false" outlineLevel="0" collapsed="false">
      <c r="A15" s="8" t="s">
        <v>230</v>
      </c>
      <c r="B15" s="40" t="s">
        <v>231</v>
      </c>
      <c r="C15" s="45" t="s">
        <v>232</v>
      </c>
      <c r="D15" s="8" t="s">
        <v>233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3" min="1" style="0" width="14"/>
    <col collapsed="false" customWidth="true" hidden="false" outlineLevel="0" max="4" min="4" style="0" width="18"/>
    <col collapsed="false" customWidth="true" hidden="false" outlineLevel="0" max="5" min="5" style="0" width="10"/>
    <col collapsed="false" customWidth="true" hidden="false" outlineLevel="0" max="6" min="6" style="0" width="16"/>
  </cols>
  <sheetData>
    <row r="1" customFormat="false" ht="21.75" hidden="false" customHeight="true" outlineLevel="0" collapsed="false">
      <c r="A1" s="1" t="s">
        <v>33</v>
      </c>
    </row>
    <row r="2" customFormat="false" ht="13.5" hidden="false" customHeight="true" outlineLevel="0" collapsed="false">
      <c r="A2" s="2" t="s">
        <v>34</v>
      </c>
    </row>
    <row r="4" customFormat="false" ht="15" hidden="false" customHeight="false" outlineLevel="0" collapsed="false">
      <c r="A4" s="7" t="s">
        <v>35</v>
      </c>
      <c r="B4" s="7" t="s">
        <v>36</v>
      </c>
      <c r="C4" s="7" t="s">
        <v>37</v>
      </c>
      <c r="D4" s="7" t="s">
        <v>38</v>
      </c>
      <c r="E4" s="7" t="s">
        <v>39</v>
      </c>
      <c r="F4" s="7" t="s">
        <v>40</v>
      </c>
    </row>
    <row r="5" customFormat="false" ht="15" hidden="false" customHeight="false" outlineLevel="0" collapsed="false">
      <c r="A5" s="8" t="s">
        <v>41</v>
      </c>
      <c r="B5" s="9" t="n">
        <v>1543</v>
      </c>
      <c r="C5" s="9" t="n">
        <v>766.8</v>
      </c>
      <c r="D5" s="9" t="n">
        <v>776.2</v>
      </c>
      <c r="E5" s="10" t="n">
        <f aca="false">D5/B5</f>
        <v>0.503046014257939</v>
      </c>
      <c r="F5" s="11"/>
    </row>
    <row r="6" customFormat="false" ht="15" hidden="false" customHeight="false" outlineLevel="0" collapsed="false">
      <c r="A6" s="12" t="s">
        <v>42</v>
      </c>
      <c r="B6" s="13" t="n">
        <v>2158.9</v>
      </c>
      <c r="C6" s="13" t="n">
        <v>1072.3</v>
      </c>
      <c r="D6" s="13" t="n">
        <v>1086.6</v>
      </c>
      <c r="E6" s="14" t="n">
        <f aca="false">D6/B6</f>
        <v>0.503311871786558</v>
      </c>
      <c r="F6" s="15" t="n">
        <f aca="false">B6/B5-1</f>
        <v>0.399157485418017</v>
      </c>
    </row>
    <row r="7" customFormat="false" ht="15" hidden="false" customHeight="false" outlineLevel="0" collapsed="false">
      <c r="A7" s="8" t="s">
        <v>43</v>
      </c>
      <c r="B7" s="9" t="n">
        <v>2636.9</v>
      </c>
      <c r="C7" s="9" t="n">
        <v>1308.4</v>
      </c>
      <c r="D7" s="9" t="n">
        <v>1328.5</v>
      </c>
      <c r="E7" s="10" t="n">
        <f aca="false">D7/B7</f>
        <v>0.503811293564413</v>
      </c>
      <c r="F7" s="16" t="n">
        <f aca="false">B7/B6-1</f>
        <v>0.221409050905554</v>
      </c>
    </row>
    <row r="8" customFormat="false" ht="15" hidden="false" customHeight="false" outlineLevel="0" collapsed="false">
      <c r="A8" s="12" t="s">
        <v>44</v>
      </c>
      <c r="B8" s="13" t="n">
        <v>3093.3</v>
      </c>
      <c r="C8" s="13" t="n">
        <v>1537.3</v>
      </c>
      <c r="D8" s="13" t="n">
        <v>1556</v>
      </c>
      <c r="E8" s="14" t="n">
        <f aca="false">D8/B8</f>
        <v>0.503022661882132</v>
      </c>
      <c r="F8" s="15" t="n">
        <f aca="false">B8/B7-1</f>
        <v>0.173082028139103</v>
      </c>
    </row>
    <row r="9" customFormat="false" ht="15" hidden="false" customHeight="false" outlineLevel="0" collapsed="false">
      <c r="A9" s="8" t="s">
        <v>45</v>
      </c>
      <c r="B9" s="9" t="n">
        <v>2993.9</v>
      </c>
      <c r="C9" s="9" t="n">
        <v>1487</v>
      </c>
      <c r="D9" s="9" t="n">
        <v>1506.9</v>
      </c>
      <c r="E9" s="10" t="n">
        <f aca="false">D9/B9</f>
        <v>0.503323424296069</v>
      </c>
      <c r="F9" s="16" t="n">
        <f aca="false">B9/B8-1</f>
        <v>-0.0321339669608509</v>
      </c>
    </row>
    <row r="10" customFormat="false" ht="15" hidden="false" customHeight="false" outlineLevel="0" collapsed="false">
      <c r="A10" s="12" t="s">
        <v>46</v>
      </c>
      <c r="B10" s="13" t="n">
        <v>3179.6</v>
      </c>
      <c r="C10" s="13" t="n">
        <v>1577.3</v>
      </c>
      <c r="D10" s="13" t="n">
        <v>1602.3</v>
      </c>
      <c r="E10" s="14" t="n">
        <f aca="false">D10/B10</f>
        <v>0.503931312114731</v>
      </c>
      <c r="F10" s="15" t="n">
        <f aca="false">B10/B9-1</f>
        <v>0.0620261197768797</v>
      </c>
    </row>
    <row r="11" customFormat="false" ht="15" hidden="false" customHeight="false" outlineLevel="0" collapsed="false">
      <c r="A11" s="8" t="s">
        <v>47</v>
      </c>
      <c r="B11" s="9" t="n">
        <v>3708.7</v>
      </c>
      <c r="C11" s="9" t="n">
        <v>1842.3</v>
      </c>
      <c r="D11" s="9" t="n">
        <v>1866.4</v>
      </c>
      <c r="E11" s="10" t="n">
        <f aca="false">D11/B11</f>
        <v>0.503249116941246</v>
      </c>
      <c r="F11" s="16" t="n">
        <f aca="false">B11/B10-1</f>
        <v>0.166404579192351</v>
      </c>
    </row>
    <row r="12" customFormat="false" ht="15" hidden="false" customHeight="false" outlineLevel="0" collapsed="false">
      <c r="A12" s="12" t="s">
        <v>48</v>
      </c>
      <c r="B12" s="13" t="n">
        <v>2427.2</v>
      </c>
      <c r="C12" s="13" t="n">
        <v>1205.8</v>
      </c>
      <c r="D12" s="13" t="n">
        <v>1221.4</v>
      </c>
      <c r="E12" s="14" t="n">
        <f aca="false">D12/B12</f>
        <v>0.503213579433092</v>
      </c>
      <c r="F12" s="15" t="n">
        <f aca="false">B12/B11-1</f>
        <v>-0.345538868066978</v>
      </c>
    </row>
    <row r="14" customFormat="false" ht="15" hidden="false" customHeight="false" outlineLevel="0" collapsed="false">
      <c r="A14" s="17" t="s">
        <v>49</v>
      </c>
      <c r="B14" s="18" t="n">
        <f aca="false">SUM(B5:B11)</f>
        <v>19314.3</v>
      </c>
      <c r="C14" s="17"/>
      <c r="D14" s="18" t="n">
        <f aca="false">SUM(D5:D11)</f>
        <v>9722.9</v>
      </c>
      <c r="E14" s="19" t="n">
        <f aca="false">D14/B14</f>
        <v>0.503404213458422</v>
      </c>
      <c r="F14" s="1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16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</cols>
  <sheetData>
    <row r="1" customFormat="false" ht="21.75" hidden="false" customHeight="true" outlineLevel="0" collapsed="false">
      <c r="A1" s="1" t="s">
        <v>50</v>
      </c>
    </row>
    <row r="2" customFormat="false" ht="13.5" hidden="false" customHeight="true" outlineLevel="0" collapsed="false">
      <c r="A2" s="2" t="s">
        <v>51</v>
      </c>
    </row>
    <row r="4" customFormat="false" ht="15" hidden="false" customHeight="false" outlineLevel="0" collapsed="false">
      <c r="A4" s="7" t="s">
        <v>35</v>
      </c>
      <c r="B4" s="7" t="s">
        <v>52</v>
      </c>
      <c r="C4" s="7" t="s">
        <v>53</v>
      </c>
      <c r="D4" s="7" t="s">
        <v>54</v>
      </c>
      <c r="E4" s="7" t="s">
        <v>55</v>
      </c>
      <c r="F4" s="7" t="s">
        <v>56</v>
      </c>
      <c r="G4" s="7" t="s">
        <v>57</v>
      </c>
      <c r="H4" s="7" t="s">
        <v>58</v>
      </c>
    </row>
    <row r="5" customFormat="false" ht="15" hidden="false" customHeight="false" outlineLevel="0" collapsed="false">
      <c r="A5" s="8" t="s">
        <v>41</v>
      </c>
      <c r="B5" s="9" t="n">
        <v>3625.7</v>
      </c>
      <c r="C5" s="9" t="n">
        <v>1543</v>
      </c>
      <c r="D5" s="20" t="n">
        <v>1.023</v>
      </c>
      <c r="E5" s="9" t="n">
        <v>61.9</v>
      </c>
      <c r="F5" s="21" t="n">
        <v>29.6</v>
      </c>
      <c r="G5" s="22" t="n">
        <v>455925</v>
      </c>
      <c r="H5" s="8"/>
    </row>
    <row r="6" customFormat="false" ht="15" hidden="false" customHeight="false" outlineLevel="0" collapsed="false">
      <c r="A6" s="8" t="s">
        <v>42</v>
      </c>
      <c r="B6" s="9" t="n">
        <v>4758.6</v>
      </c>
      <c r="C6" s="9" t="n">
        <v>2158.9</v>
      </c>
      <c r="D6" s="20" t="n">
        <v>1.02</v>
      </c>
      <c r="E6" s="9" t="n">
        <v>90.3</v>
      </c>
      <c r="F6" s="21" t="n">
        <v>28.4</v>
      </c>
      <c r="G6" s="22" t="n">
        <v>649915</v>
      </c>
      <c r="H6" s="16" t="n">
        <f aca="false">B6/B5-1</f>
        <v>0.312463800093775</v>
      </c>
    </row>
    <row r="7" customFormat="false" ht="15" hidden="false" customHeight="false" outlineLevel="0" collapsed="false">
      <c r="A7" s="8" t="s">
        <v>43</v>
      </c>
      <c r="B7" s="9" t="n">
        <v>5894.2</v>
      </c>
      <c r="C7" s="9" t="n">
        <v>2636.9</v>
      </c>
      <c r="D7" s="23" t="n">
        <v>1.204</v>
      </c>
      <c r="E7" s="9" t="n">
        <v>101.6</v>
      </c>
      <c r="F7" s="21" t="n">
        <v>29.1</v>
      </c>
      <c r="G7" s="22" t="n">
        <v>944461</v>
      </c>
      <c r="H7" s="16" t="n">
        <f aca="false">B7/B6-1</f>
        <v>0.238641617282394</v>
      </c>
    </row>
    <row r="8" customFormat="false" ht="15" hidden="false" customHeight="false" outlineLevel="0" collapsed="false">
      <c r="A8" s="8" t="s">
        <v>44</v>
      </c>
      <c r="B8" s="9" t="n">
        <v>7015.8</v>
      </c>
      <c r="C8" s="9" t="n">
        <v>3093.3</v>
      </c>
      <c r="D8" s="23" t="n">
        <v>1.178</v>
      </c>
      <c r="E8" s="9" t="n">
        <v>124.2</v>
      </c>
      <c r="F8" s="21" t="n">
        <v>29.7</v>
      </c>
      <c r="G8" s="22" t="n">
        <v>770505</v>
      </c>
      <c r="H8" s="16" t="n">
        <f aca="false">B8/B7-1</f>
        <v>0.190288758440501</v>
      </c>
    </row>
    <row r="9" customFormat="false" ht="15" hidden="false" customHeight="false" outlineLevel="0" collapsed="false">
      <c r="A9" s="8" t="s">
        <v>45</v>
      </c>
      <c r="B9" s="9" t="n">
        <v>6575.9</v>
      </c>
      <c r="C9" s="9" t="n">
        <v>2993.9</v>
      </c>
      <c r="D9" s="24" t="n">
        <v>0.941</v>
      </c>
      <c r="E9" s="9" t="n">
        <v>114.8</v>
      </c>
      <c r="F9" s="21" t="n">
        <v>30.7</v>
      </c>
      <c r="G9" s="22" t="n">
        <v>989173</v>
      </c>
      <c r="H9" s="16" t="n">
        <f aca="false">B9/B8-1</f>
        <v>-0.0627013312808233</v>
      </c>
    </row>
    <row r="10" customFormat="false" ht="15" hidden="false" customHeight="false" outlineLevel="0" collapsed="false">
      <c r="A10" s="8" t="s">
        <v>46</v>
      </c>
      <c r="B10" s="9" t="n">
        <v>7102.7</v>
      </c>
      <c r="C10" s="9" t="n">
        <v>3179.6</v>
      </c>
      <c r="D10" s="24" t="n">
        <v>0.981</v>
      </c>
      <c r="E10" s="9" t="n">
        <v>142.4</v>
      </c>
      <c r="F10" s="21" t="n">
        <v>28.8</v>
      </c>
      <c r="G10" s="22" t="n">
        <v>1111065</v>
      </c>
      <c r="H10" s="16" t="n">
        <f aca="false">B10/B9-1</f>
        <v>0.0801107072796119</v>
      </c>
    </row>
    <row r="11" customFormat="false" ht="15" hidden="false" customHeight="false" outlineLevel="0" collapsed="false">
      <c r="A11" s="8" t="s">
        <v>47</v>
      </c>
      <c r="B11" s="9" t="n">
        <v>8224.5</v>
      </c>
      <c r="C11" s="9" t="n">
        <v>3708.7</v>
      </c>
      <c r="D11" s="20" t="n">
        <v>1.077</v>
      </c>
      <c r="E11" s="9" t="n">
        <v>95.5</v>
      </c>
      <c r="F11" s="21" t="n">
        <v>29</v>
      </c>
      <c r="G11" s="22" t="n">
        <v>939073</v>
      </c>
      <c r="H11" s="16" t="n">
        <f aca="false">B11/B10-1</f>
        <v>0.15793993833331</v>
      </c>
    </row>
    <row r="12" customFormat="false" ht="15" hidden="false" customHeight="false" outlineLevel="0" collapsed="false">
      <c r="A12" s="8" t="s">
        <v>48</v>
      </c>
      <c r="B12" s="9" t="n">
        <v>5260.3</v>
      </c>
      <c r="C12" s="9" t="n">
        <v>2427.2</v>
      </c>
      <c r="D12" s="20" t="n">
        <v>1.129</v>
      </c>
      <c r="E12" s="9" t="n">
        <v>42.3</v>
      </c>
      <c r="F12" s="21" t="n">
        <v>31.1</v>
      </c>
      <c r="G12" s="22" t="n">
        <v>471313</v>
      </c>
      <c r="H12" s="16" t="n">
        <f aca="false">B12/B11-1</f>
        <v>-0.360410967232051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7" min="5" style="0" width="14"/>
  </cols>
  <sheetData>
    <row r="1" customFormat="false" ht="21.75" hidden="false" customHeight="true" outlineLevel="0" collapsed="false">
      <c r="A1" s="1" t="s">
        <v>59</v>
      </c>
    </row>
    <row r="2" customFormat="false" ht="13.5" hidden="false" customHeight="true" outlineLevel="0" collapsed="false">
      <c r="A2" s="2" t="s">
        <v>60</v>
      </c>
    </row>
    <row r="4" customFormat="false" ht="15" hidden="false" customHeight="false" outlineLevel="0" collapsed="false">
      <c r="A4" s="7" t="s">
        <v>61</v>
      </c>
      <c r="B4" s="7" t="s">
        <v>62</v>
      </c>
      <c r="C4" s="7" t="s">
        <v>63</v>
      </c>
      <c r="D4" s="7" t="s">
        <v>64</v>
      </c>
      <c r="E4" s="7" t="s">
        <v>36</v>
      </c>
      <c r="F4" s="7" t="s">
        <v>65</v>
      </c>
      <c r="G4" s="7" t="s">
        <v>66</v>
      </c>
    </row>
    <row r="5" customFormat="false" ht="15" hidden="false" customHeight="false" outlineLevel="0" collapsed="false">
      <c r="A5" s="8" t="n">
        <v>1</v>
      </c>
      <c r="B5" s="8" t="s">
        <v>67</v>
      </c>
      <c r="C5" s="8" t="s">
        <v>68</v>
      </c>
      <c r="D5" s="8" t="s">
        <v>69</v>
      </c>
      <c r="E5" s="25" t="n">
        <v>813.95</v>
      </c>
      <c r="F5" s="26" t="n">
        <f aca="false">E5/3708.7</f>
        <v>0.219470434384016</v>
      </c>
      <c r="G5" s="11" t="n">
        <f aca="false">F5</f>
        <v>0.219470434384016</v>
      </c>
    </row>
    <row r="6" customFormat="false" ht="15" hidden="false" customHeight="false" outlineLevel="0" collapsed="false">
      <c r="A6" s="12" t="n">
        <v>2</v>
      </c>
      <c r="B6" s="12" t="s">
        <v>70</v>
      </c>
      <c r="C6" s="12" t="s">
        <v>68</v>
      </c>
      <c r="D6" s="12" t="s">
        <v>71</v>
      </c>
      <c r="E6" s="27" t="n">
        <v>364.9</v>
      </c>
      <c r="F6" s="14" t="n">
        <f aca="false">E6/3708.7</f>
        <v>0.0983902715237145</v>
      </c>
      <c r="G6" s="28" t="n">
        <f aca="false">G5+F6</f>
        <v>0.31786070590773</v>
      </c>
    </row>
    <row r="7" customFormat="false" ht="15" hidden="false" customHeight="false" outlineLevel="0" collapsed="false">
      <c r="A7" s="8" t="n">
        <v>3</v>
      </c>
      <c r="B7" s="8" t="s">
        <v>72</v>
      </c>
      <c r="C7" s="8" t="s">
        <v>73</v>
      </c>
      <c r="D7" s="8" t="s">
        <v>74</v>
      </c>
      <c r="E7" s="25" t="n">
        <v>214.66</v>
      </c>
      <c r="F7" s="10" t="n">
        <f aca="false">E7/3708.7</f>
        <v>0.0578801197184997</v>
      </c>
      <c r="G7" s="11" t="n">
        <f aca="false">G6+F7</f>
        <v>0.37574082562623</v>
      </c>
    </row>
    <row r="8" customFormat="false" ht="15" hidden="false" customHeight="false" outlineLevel="0" collapsed="false">
      <c r="A8" s="12" t="n">
        <v>4</v>
      </c>
      <c r="B8" s="12" t="s">
        <v>75</v>
      </c>
      <c r="C8" s="12" t="s">
        <v>73</v>
      </c>
      <c r="D8" s="12" t="s">
        <v>71</v>
      </c>
      <c r="E8" s="27" t="n">
        <v>146.8</v>
      </c>
      <c r="F8" s="14" t="n">
        <f aca="false">E8/3708.7</f>
        <v>0.0395826030684607</v>
      </c>
      <c r="G8" s="28" t="n">
        <f aca="false">G7+F8</f>
        <v>0.415323428694691</v>
      </c>
    </row>
    <row r="9" customFormat="false" ht="15" hidden="false" customHeight="false" outlineLevel="0" collapsed="false">
      <c r="A9" s="8" t="n">
        <v>5</v>
      </c>
      <c r="B9" s="8" t="s">
        <v>76</v>
      </c>
      <c r="C9" s="8" t="s">
        <v>77</v>
      </c>
      <c r="D9" s="8" t="s">
        <v>74</v>
      </c>
      <c r="E9" s="25" t="n">
        <v>125.63</v>
      </c>
      <c r="F9" s="10" t="n">
        <f aca="false">E9/3708.7</f>
        <v>0.0338744034297732</v>
      </c>
      <c r="G9" s="11" t="n">
        <f aca="false">G8+F9</f>
        <v>0.449197832124464</v>
      </c>
    </row>
    <row r="10" customFormat="false" ht="15" hidden="false" customHeight="false" outlineLevel="0" collapsed="false">
      <c r="A10" s="12" t="n">
        <v>6</v>
      </c>
      <c r="B10" s="12" t="s">
        <v>78</v>
      </c>
      <c r="C10" s="12" t="s">
        <v>68</v>
      </c>
      <c r="D10" s="12" t="s">
        <v>69</v>
      </c>
      <c r="E10" s="27" t="n">
        <v>99.03</v>
      </c>
      <c r="F10" s="14" t="n">
        <f aca="false">E10/3708.7</f>
        <v>0.0267020788955699</v>
      </c>
      <c r="G10" s="28" t="n">
        <f aca="false">G9+F10</f>
        <v>0.475899911020034</v>
      </c>
    </row>
    <row r="11" customFormat="false" ht="15" hidden="false" customHeight="false" outlineLevel="0" collapsed="false">
      <c r="A11" s="8" t="n">
        <v>7</v>
      </c>
      <c r="B11" s="8" t="s">
        <v>79</v>
      </c>
      <c r="C11" s="8" t="s">
        <v>80</v>
      </c>
      <c r="D11" s="8" t="s">
        <v>81</v>
      </c>
      <c r="E11" s="25" t="n">
        <v>82.39</v>
      </c>
      <c r="F11" s="10" t="n">
        <f aca="false">E11/3708.7</f>
        <v>0.0222153315177825</v>
      </c>
      <c r="G11" s="11" t="n">
        <f aca="false">G10+F11</f>
        <v>0.498115242537816</v>
      </c>
    </row>
    <row r="12" customFormat="false" ht="15" hidden="false" customHeight="false" outlineLevel="0" collapsed="false">
      <c r="A12" s="12" t="n">
        <v>8</v>
      </c>
      <c r="B12" s="12" t="s">
        <v>82</v>
      </c>
      <c r="C12" s="12" t="s">
        <v>77</v>
      </c>
      <c r="D12" s="12" t="s">
        <v>81</v>
      </c>
      <c r="E12" s="27" t="n">
        <v>70.89</v>
      </c>
      <c r="F12" s="14" t="n">
        <f aca="false">E12/3708.7</f>
        <v>0.0191145145199126</v>
      </c>
      <c r="G12" s="28" t="n">
        <f aca="false">G11+F12</f>
        <v>0.517229757057729</v>
      </c>
    </row>
    <row r="13" customFormat="false" ht="15" hidden="false" customHeight="false" outlineLevel="0" collapsed="false">
      <c r="A13" s="8" t="n">
        <v>9</v>
      </c>
      <c r="B13" s="8" t="s">
        <v>83</v>
      </c>
      <c r="C13" s="8" t="s">
        <v>68</v>
      </c>
      <c r="D13" s="8" t="s">
        <v>81</v>
      </c>
      <c r="E13" s="25" t="n">
        <v>58.06</v>
      </c>
      <c r="F13" s="10" t="n">
        <f aca="false">E13/3708.7</f>
        <v>0.0156550812953326</v>
      </c>
      <c r="G13" s="11" t="n">
        <f aca="false">G12+F13</f>
        <v>0.532884838353062</v>
      </c>
    </row>
    <row r="14" customFormat="false" ht="15" hidden="false" customHeight="false" outlineLevel="0" collapsed="false">
      <c r="A14" s="12" t="n">
        <v>10</v>
      </c>
      <c r="B14" s="12" t="s">
        <v>84</v>
      </c>
      <c r="C14" s="12" t="s">
        <v>68</v>
      </c>
      <c r="D14" s="12" t="s">
        <v>74</v>
      </c>
      <c r="E14" s="27" t="n">
        <v>52.39</v>
      </c>
      <c r="F14" s="14" t="n">
        <f aca="false">E14/3708.7</f>
        <v>0.0141262436972524</v>
      </c>
      <c r="G14" s="28" t="n">
        <f aca="false">G13+F14</f>
        <v>0.547011082050314</v>
      </c>
    </row>
    <row r="15" customFormat="false" ht="15" hidden="false" customHeight="false" outlineLevel="0" collapsed="false">
      <c r="A15" s="8" t="n">
        <v>11</v>
      </c>
      <c r="B15" s="8" t="s">
        <v>85</v>
      </c>
      <c r="C15" s="8" t="s">
        <v>73</v>
      </c>
      <c r="D15" s="8" t="s">
        <v>69</v>
      </c>
      <c r="E15" s="25" t="n">
        <v>49.73</v>
      </c>
      <c r="F15" s="10" t="n">
        <f aca="false">E15/3708.7</f>
        <v>0.0134090112438321</v>
      </c>
      <c r="G15" s="11" t="n">
        <f aca="false">G14+F15</f>
        <v>0.560420093294146</v>
      </c>
    </row>
    <row r="16" customFormat="false" ht="15" hidden="false" customHeight="false" outlineLevel="0" collapsed="false">
      <c r="A16" s="12" t="n">
        <v>12</v>
      </c>
      <c r="B16" s="12" t="s">
        <v>86</v>
      </c>
      <c r="C16" s="12" t="s">
        <v>87</v>
      </c>
      <c r="D16" s="12" t="s">
        <v>81</v>
      </c>
      <c r="E16" s="27" t="n">
        <v>43.72</v>
      </c>
      <c r="F16" s="14" t="n">
        <f aca="false">E16/3708.7</f>
        <v>0.0117884973171192</v>
      </c>
      <c r="G16" s="28" t="n">
        <f aca="false">G15+F16</f>
        <v>0.572208590611265</v>
      </c>
    </row>
    <row r="17" customFormat="false" ht="15" hidden="false" customHeight="false" outlineLevel="0" collapsed="false">
      <c r="A17" s="8" t="n">
        <v>13</v>
      </c>
      <c r="B17" s="8" t="s">
        <v>88</v>
      </c>
      <c r="C17" s="8" t="s">
        <v>87</v>
      </c>
      <c r="D17" s="8" t="s">
        <v>69</v>
      </c>
      <c r="E17" s="25" t="n">
        <v>36.44</v>
      </c>
      <c r="F17" s="10" t="n">
        <f aca="false">E17/3708.7</f>
        <v>0.00982554533933723</v>
      </c>
      <c r="G17" s="11" t="n">
        <f aca="false">G16+F17</f>
        <v>0.582034135950603</v>
      </c>
    </row>
    <row r="18" customFormat="false" ht="15" hidden="false" customHeight="false" outlineLevel="0" collapsed="false">
      <c r="A18" s="12" t="n">
        <v>14</v>
      </c>
      <c r="B18" s="12" t="s">
        <v>89</v>
      </c>
      <c r="C18" s="12" t="s">
        <v>77</v>
      </c>
      <c r="D18" s="12" t="s">
        <v>71</v>
      </c>
      <c r="E18" s="27" t="n">
        <v>32.44</v>
      </c>
      <c r="F18" s="14" t="n">
        <f aca="false">E18/3708.7</f>
        <v>0.00874700029659989</v>
      </c>
      <c r="G18" s="28" t="n">
        <f aca="false">G17+F18</f>
        <v>0.590781136247203</v>
      </c>
    </row>
    <row r="19" customFormat="false" ht="15" hidden="false" customHeight="false" outlineLevel="0" collapsed="false">
      <c r="A19" s="8" t="n">
        <v>15</v>
      </c>
      <c r="B19" s="8" t="s">
        <v>90</v>
      </c>
      <c r="C19" s="8" t="s">
        <v>68</v>
      </c>
      <c r="D19" s="8" t="s">
        <v>69</v>
      </c>
      <c r="E19" s="25" t="n">
        <v>32.09</v>
      </c>
      <c r="F19" s="10" t="n">
        <f aca="false">E19/3708.7</f>
        <v>0.00865262760536037</v>
      </c>
      <c r="G19" s="11" t="n">
        <f aca="false">G18+F19</f>
        <v>0.599433763852563</v>
      </c>
    </row>
    <row r="20" customFormat="false" ht="15" hidden="false" customHeight="false" outlineLevel="0" collapsed="false">
      <c r="A20" s="12" t="n">
        <v>16</v>
      </c>
      <c r="B20" s="12" t="s">
        <v>91</v>
      </c>
      <c r="C20" s="12" t="s">
        <v>77</v>
      </c>
      <c r="D20" s="12" t="s">
        <v>69</v>
      </c>
      <c r="E20" s="27" t="n">
        <v>30.8</v>
      </c>
      <c r="F20" s="14" t="n">
        <f aca="false">E20/3708.7</f>
        <v>0.00830479682907758</v>
      </c>
      <c r="G20" s="28" t="n">
        <f aca="false">G19+F20</f>
        <v>0.60773856068164</v>
      </c>
    </row>
    <row r="21" customFormat="false" ht="15" hidden="false" customHeight="false" outlineLevel="0" collapsed="false">
      <c r="A21" s="8" t="n">
        <v>17</v>
      </c>
      <c r="B21" s="8" t="s">
        <v>92</v>
      </c>
      <c r="C21" s="8" t="s">
        <v>73</v>
      </c>
      <c r="D21" s="8" t="s">
        <v>81</v>
      </c>
      <c r="E21" s="25" t="n">
        <v>29.11</v>
      </c>
      <c r="F21" s="10" t="n">
        <f aca="false">E21/3708.7</f>
        <v>0.00784911154852105</v>
      </c>
      <c r="G21" s="11" t="n">
        <f aca="false">G20+F21</f>
        <v>0.615587672230162</v>
      </c>
    </row>
    <row r="22" customFormat="false" ht="15" hidden="false" customHeight="false" outlineLevel="0" collapsed="false">
      <c r="A22" s="12" t="n">
        <v>18</v>
      </c>
      <c r="B22" s="12" t="s">
        <v>93</v>
      </c>
      <c r="C22" s="12" t="s">
        <v>87</v>
      </c>
      <c r="D22" s="12" t="s">
        <v>69</v>
      </c>
      <c r="E22" s="27" t="n">
        <v>26.7</v>
      </c>
      <c r="F22" s="14" t="n">
        <f aca="false">E22/3708.7</f>
        <v>0.00719928816027179</v>
      </c>
      <c r="G22" s="28" t="n">
        <f aca="false">G21+F22</f>
        <v>0.622786960390433</v>
      </c>
    </row>
    <row r="23" customFormat="false" ht="15" hidden="false" customHeight="false" outlineLevel="0" collapsed="false">
      <c r="A23" s="8" t="n">
        <v>19</v>
      </c>
      <c r="B23" s="8" t="s">
        <v>94</v>
      </c>
      <c r="C23" s="8" t="s">
        <v>87</v>
      </c>
      <c r="D23" s="8" t="s">
        <v>81</v>
      </c>
      <c r="E23" s="25" t="n">
        <v>26.61</v>
      </c>
      <c r="F23" s="10" t="n">
        <f aca="false">E23/3708.7</f>
        <v>0.0071750208968102</v>
      </c>
      <c r="G23" s="11" t="n">
        <f aca="false">G22+F23</f>
        <v>0.629961981287244</v>
      </c>
    </row>
    <row r="24" customFormat="false" ht="15" hidden="false" customHeight="false" outlineLevel="0" collapsed="false">
      <c r="A24" s="12" t="n">
        <v>20</v>
      </c>
      <c r="B24" s="12" t="s">
        <v>95</v>
      </c>
      <c r="C24" s="12" t="s">
        <v>68</v>
      </c>
      <c r="D24" s="12" t="s">
        <v>69</v>
      </c>
      <c r="E24" s="27" t="n">
        <v>23.27</v>
      </c>
      <c r="F24" s="14" t="n">
        <f aca="false">E24/3708.7</f>
        <v>0.00627443578612452</v>
      </c>
      <c r="G24" s="28" t="n">
        <f aca="false">G23+F24</f>
        <v>0.636236417073368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8"/>
    <col collapsed="false" customWidth="true" hidden="false" outlineLevel="0" max="5" min="3" style="0" width="14"/>
    <col collapsed="false" customWidth="true" hidden="false" outlineLevel="0" max="6" min="6" style="0" width="16"/>
  </cols>
  <sheetData>
    <row r="1" customFormat="false" ht="21.75" hidden="false" customHeight="true" outlineLevel="0" collapsed="false">
      <c r="A1" s="1" t="s">
        <v>96</v>
      </c>
    </row>
    <row r="2" customFormat="false" ht="13.5" hidden="false" customHeight="true" outlineLevel="0" collapsed="false">
      <c r="A2" s="2" t="s">
        <v>97</v>
      </c>
    </row>
    <row r="4" customFormat="false" ht="15" hidden="false" customHeight="false" outlineLevel="0" collapsed="false">
      <c r="A4" s="7" t="s">
        <v>11</v>
      </c>
      <c r="B4" s="7" t="s">
        <v>98</v>
      </c>
      <c r="C4" s="7" t="s">
        <v>99</v>
      </c>
      <c r="D4" s="7" t="s">
        <v>100</v>
      </c>
      <c r="E4" s="7" t="s">
        <v>101</v>
      </c>
      <c r="F4" s="7" t="s">
        <v>102</v>
      </c>
    </row>
    <row r="5" customFormat="false" ht="15" hidden="false" customHeight="false" outlineLevel="0" collapsed="false">
      <c r="A5" s="8" t="s">
        <v>103</v>
      </c>
      <c r="B5" s="9" t="n">
        <v>1811.4</v>
      </c>
      <c r="C5" s="11" t="n">
        <v>0.488</v>
      </c>
      <c r="D5" s="11" t="n">
        <v>0.28</v>
      </c>
      <c r="E5" s="16" t="n">
        <f aca="false">C5-D5</f>
        <v>0.208</v>
      </c>
      <c r="F5" s="29" t="s">
        <v>104</v>
      </c>
    </row>
    <row r="6" customFormat="false" ht="15" hidden="false" customHeight="false" outlineLevel="0" collapsed="false">
      <c r="A6" s="8" t="s">
        <v>105</v>
      </c>
      <c r="B6" s="9" t="n">
        <v>505.4</v>
      </c>
      <c r="C6" s="11" t="n">
        <v>0.136</v>
      </c>
      <c r="D6" s="11" t="n">
        <v>0.1</v>
      </c>
      <c r="E6" s="16" t="n">
        <f aca="false">C6-D6</f>
        <v>0.036</v>
      </c>
      <c r="F6" s="30" t="s">
        <v>106</v>
      </c>
    </row>
    <row r="7" customFormat="false" ht="15" hidden="false" customHeight="false" outlineLevel="0" collapsed="false">
      <c r="A7" s="8" t="s">
        <v>107</v>
      </c>
      <c r="B7" s="9" t="n">
        <v>453.5</v>
      </c>
      <c r="C7" s="11" t="n">
        <v>0.122</v>
      </c>
      <c r="D7" s="11" t="n">
        <v>0.22</v>
      </c>
      <c r="E7" s="16" t="n">
        <f aca="false">C7-D7</f>
        <v>-0.098</v>
      </c>
      <c r="F7" s="31" t="s">
        <v>108</v>
      </c>
    </row>
    <row r="8" customFormat="false" ht="15" hidden="false" customHeight="false" outlineLevel="0" collapsed="false">
      <c r="A8" s="8" t="s">
        <v>109</v>
      </c>
      <c r="B8" s="9" t="n">
        <v>317.3</v>
      </c>
      <c r="C8" s="11" t="n">
        <v>0.086</v>
      </c>
      <c r="D8" s="11" t="n">
        <v>0.12</v>
      </c>
      <c r="E8" s="16" t="n">
        <f aca="false">C8-D8</f>
        <v>-0.034</v>
      </c>
      <c r="F8" s="30" t="s">
        <v>106</v>
      </c>
    </row>
    <row r="9" customFormat="false" ht="15" hidden="false" customHeight="false" outlineLevel="0" collapsed="false">
      <c r="A9" s="8" t="s">
        <v>110</v>
      </c>
      <c r="B9" s="9" t="n">
        <v>270.9</v>
      </c>
      <c r="C9" s="11" t="n">
        <v>0.073</v>
      </c>
      <c r="D9" s="11" t="n">
        <v>0.15</v>
      </c>
      <c r="E9" s="16" t="n">
        <f aca="false">C9-D9</f>
        <v>-0.077</v>
      </c>
      <c r="F9" s="31" t="s">
        <v>108</v>
      </c>
    </row>
    <row r="10" customFormat="false" ht="15" hidden="false" customHeight="false" outlineLevel="0" collapsed="false">
      <c r="A10" s="8" t="s">
        <v>111</v>
      </c>
      <c r="B10" s="9" t="n">
        <v>188.9</v>
      </c>
      <c r="C10" s="11" t="n">
        <v>0.051</v>
      </c>
      <c r="D10" s="11" t="n">
        <v>0.03</v>
      </c>
      <c r="E10" s="16" t="n">
        <f aca="false">C10-D10</f>
        <v>0.021</v>
      </c>
      <c r="F10" s="30" t="s">
        <v>106</v>
      </c>
    </row>
    <row r="11" customFormat="false" ht="15" hidden="false" customHeight="false" outlineLevel="0" collapsed="false">
      <c r="A11" s="8" t="s">
        <v>112</v>
      </c>
      <c r="B11" s="9" t="n">
        <v>122.8</v>
      </c>
      <c r="C11" s="11" t="n">
        <v>0.033</v>
      </c>
      <c r="D11" s="11" t="n">
        <v>0.06</v>
      </c>
      <c r="E11" s="16" t="n">
        <f aca="false">C11-D11</f>
        <v>-0.027</v>
      </c>
      <c r="F11" s="30" t="s">
        <v>106</v>
      </c>
    </row>
    <row r="12" customFormat="false" ht="15" hidden="false" customHeight="false" outlineLevel="0" collapsed="false">
      <c r="A12" s="8" t="s">
        <v>113</v>
      </c>
      <c r="B12" s="9" t="n">
        <v>38.5</v>
      </c>
      <c r="C12" s="11" t="n">
        <v>0.011</v>
      </c>
      <c r="D12" s="11" t="n">
        <v>0.04</v>
      </c>
      <c r="E12" s="16" t="n">
        <f aca="false">C12-D12</f>
        <v>-0.029</v>
      </c>
      <c r="F12" s="30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56"/>
    <col collapsed="false" customWidth="true" hidden="false" outlineLevel="0" max="3" min="3" style="0" width="18"/>
    <col collapsed="false" customWidth="true" hidden="false" outlineLevel="0" max="4" min="4" style="0" width="10"/>
  </cols>
  <sheetData>
    <row r="1" customFormat="false" ht="21.75" hidden="false" customHeight="true" outlineLevel="0" collapsed="false">
      <c r="A1" s="1" t="s">
        <v>114</v>
      </c>
    </row>
    <row r="2" customFormat="false" ht="13.5" hidden="false" customHeight="true" outlineLevel="0" collapsed="false">
      <c r="A2" s="2" t="s">
        <v>115</v>
      </c>
    </row>
    <row r="4" customFormat="false" ht="15" hidden="false" customHeight="false" outlineLevel="0" collapsed="false">
      <c r="A4" s="7" t="s">
        <v>13</v>
      </c>
      <c r="B4" s="7" t="s">
        <v>116</v>
      </c>
      <c r="C4" s="7" t="s">
        <v>98</v>
      </c>
      <c r="D4" s="7" t="s">
        <v>117</v>
      </c>
    </row>
    <row r="5" customFormat="false" ht="15" hidden="false" customHeight="false" outlineLevel="0" collapsed="false">
      <c r="A5" s="8" t="s">
        <v>118</v>
      </c>
      <c r="B5" s="8" t="s">
        <v>119</v>
      </c>
      <c r="C5" s="9" t="n">
        <v>1691.2</v>
      </c>
      <c r="D5" s="11" t="n">
        <v>0.456</v>
      </c>
    </row>
    <row r="6" customFormat="false" ht="15" hidden="false" customHeight="false" outlineLevel="0" collapsed="false">
      <c r="A6" s="12" t="s">
        <v>120</v>
      </c>
      <c r="B6" s="12" t="s">
        <v>121</v>
      </c>
      <c r="C6" s="13" t="n">
        <v>1279.5</v>
      </c>
      <c r="D6" s="28" t="n">
        <v>0.345</v>
      </c>
    </row>
    <row r="7" customFormat="false" ht="15" hidden="false" customHeight="false" outlineLevel="0" collapsed="false">
      <c r="A7" s="8" t="s">
        <v>122</v>
      </c>
      <c r="B7" s="8" t="s">
        <v>123</v>
      </c>
      <c r="C7" s="9" t="n">
        <v>552.6</v>
      </c>
      <c r="D7" s="11" t="n">
        <v>0.149</v>
      </c>
    </row>
    <row r="8" customFormat="false" ht="15" hidden="false" customHeight="false" outlineLevel="0" collapsed="false">
      <c r="A8" s="12" t="s">
        <v>124</v>
      </c>
      <c r="B8" s="12" t="s">
        <v>125</v>
      </c>
      <c r="C8" s="13" t="n">
        <v>189.1</v>
      </c>
      <c r="D8" s="28" t="n">
        <v>0.051</v>
      </c>
    </row>
    <row r="9" customFormat="false" ht="15" hidden="false" customHeight="false" outlineLevel="0" collapsed="false">
      <c r="A9" s="32" t="s">
        <v>126</v>
      </c>
      <c r="B9" s="8"/>
      <c r="C9" s="33" t="n">
        <f aca="false">SUM(C5:C8)</f>
        <v>3712.4</v>
      </c>
      <c r="D9" s="34" t="n">
        <f aca="false">SUM(D5:D8)</f>
        <v>1.001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5" min="4" style="0" width="10"/>
    <col collapsed="false" customWidth="true" hidden="false" outlineLevel="0" max="6" min="6" style="0" width="14"/>
  </cols>
  <sheetData>
    <row r="1" customFormat="false" ht="21.75" hidden="false" customHeight="true" outlineLevel="0" collapsed="false">
      <c r="A1" s="1" t="s">
        <v>127</v>
      </c>
    </row>
    <row r="2" customFormat="false" ht="13.5" hidden="false" customHeight="true" outlineLevel="0" collapsed="false">
      <c r="A2" s="2" t="s">
        <v>128</v>
      </c>
    </row>
    <row r="4" customFormat="false" ht="15" hidden="false" customHeight="false" outlineLevel="0" collapsed="false">
      <c r="A4" s="7" t="s">
        <v>15</v>
      </c>
      <c r="B4" s="7" t="s">
        <v>4</v>
      </c>
      <c r="C4" s="7" t="s">
        <v>98</v>
      </c>
      <c r="D4" s="7" t="s">
        <v>117</v>
      </c>
      <c r="E4" s="7" t="s">
        <v>39</v>
      </c>
      <c r="F4" s="7" t="s">
        <v>129</v>
      </c>
    </row>
    <row r="5" customFormat="false" ht="15" hidden="false" customHeight="false" outlineLevel="0" collapsed="false">
      <c r="A5" s="8" t="s">
        <v>130</v>
      </c>
      <c r="B5" s="8" t="s">
        <v>131</v>
      </c>
      <c r="C5" s="22" t="n">
        <v>3055</v>
      </c>
      <c r="D5" s="11" t="n">
        <f aca="false">C5/SUM($C$5:$C$14)</f>
        <v>0.82345013477089</v>
      </c>
      <c r="E5" s="11" t="n">
        <v>0.5</v>
      </c>
      <c r="F5" s="8" t="n">
        <v>6</v>
      </c>
    </row>
    <row r="6" customFormat="false" ht="15" hidden="false" customHeight="false" outlineLevel="0" collapsed="false">
      <c r="A6" s="12" t="s">
        <v>132</v>
      </c>
      <c r="B6" s="12" t="s">
        <v>133</v>
      </c>
      <c r="C6" s="35" t="n">
        <v>213</v>
      </c>
      <c r="D6" s="28" t="n">
        <f aca="false">C6/SUM($C$5:$C$14)</f>
        <v>0.0574123989218329</v>
      </c>
      <c r="E6" s="36" t="n">
        <v>0.551</v>
      </c>
      <c r="F6" s="12" t="n">
        <v>1</v>
      </c>
    </row>
    <row r="7" customFormat="false" ht="15" hidden="false" customHeight="false" outlineLevel="0" collapsed="false">
      <c r="A7" s="8" t="s">
        <v>134</v>
      </c>
      <c r="B7" s="8" t="s">
        <v>135</v>
      </c>
      <c r="C7" s="22" t="n">
        <v>140</v>
      </c>
      <c r="D7" s="11" t="n">
        <f aca="false">C7/SUM($C$5:$C$14)</f>
        <v>0.0377358490566038</v>
      </c>
      <c r="E7" s="37" t="n">
        <v>0.551</v>
      </c>
      <c r="F7" s="8" t="n">
        <v>2</v>
      </c>
    </row>
    <row r="8" customFormat="false" ht="15" hidden="false" customHeight="false" outlineLevel="0" collapsed="false">
      <c r="A8" s="12" t="s">
        <v>136</v>
      </c>
      <c r="B8" s="12" t="s">
        <v>137</v>
      </c>
      <c r="C8" s="35" t="n">
        <v>80</v>
      </c>
      <c r="D8" s="28" t="n">
        <f aca="false">C8/SUM($C$5:$C$14)</f>
        <v>0.0215633423180593</v>
      </c>
      <c r="E8" s="28" t="n">
        <v>0.446</v>
      </c>
      <c r="F8" s="12" t="n">
        <v>10</v>
      </c>
    </row>
    <row r="9" customFormat="false" ht="15" hidden="false" customHeight="false" outlineLevel="0" collapsed="false">
      <c r="A9" s="8" t="s">
        <v>138</v>
      </c>
      <c r="B9" s="8" t="s">
        <v>139</v>
      </c>
      <c r="C9" s="22" t="n">
        <v>70</v>
      </c>
      <c r="D9" s="11" t="n">
        <f aca="false">C9/SUM($C$5:$C$14)</f>
        <v>0.0188679245283019</v>
      </c>
      <c r="E9" s="11" t="n">
        <v>0.499</v>
      </c>
      <c r="F9" s="8" t="n">
        <v>7</v>
      </c>
    </row>
    <row r="10" customFormat="false" ht="15" hidden="false" customHeight="false" outlineLevel="0" collapsed="false">
      <c r="A10" s="12" t="s">
        <v>140</v>
      </c>
      <c r="B10" s="12" t="s">
        <v>141</v>
      </c>
      <c r="C10" s="35" t="n">
        <v>58</v>
      </c>
      <c r="D10" s="28" t="n">
        <f aca="false">C10/SUM($C$5:$C$14)</f>
        <v>0.015633423180593</v>
      </c>
      <c r="E10" s="36" t="n">
        <v>0.548</v>
      </c>
      <c r="F10" s="12" t="n">
        <v>3</v>
      </c>
    </row>
    <row r="11" customFormat="false" ht="15" hidden="false" customHeight="false" outlineLevel="0" collapsed="false">
      <c r="A11" s="8" t="s">
        <v>142</v>
      </c>
      <c r="B11" s="8" t="s">
        <v>143</v>
      </c>
      <c r="C11" s="22" t="n">
        <v>36</v>
      </c>
      <c r="D11" s="11" t="n">
        <f aca="false">C11/SUM($C$5:$C$14)</f>
        <v>0.00970350404312668</v>
      </c>
      <c r="E11" s="11" t="n">
        <v>0.449</v>
      </c>
      <c r="F11" s="8" t="n">
        <v>9</v>
      </c>
    </row>
    <row r="12" customFormat="false" ht="15" hidden="false" customHeight="false" outlineLevel="0" collapsed="false">
      <c r="A12" s="12" t="s">
        <v>144</v>
      </c>
      <c r="B12" s="12" t="s">
        <v>145</v>
      </c>
      <c r="C12" s="35" t="n">
        <v>35</v>
      </c>
      <c r="D12" s="28" t="n">
        <f aca="false">C12/SUM($C$5:$C$14)</f>
        <v>0.00943396226415094</v>
      </c>
      <c r="E12" s="28" t="n">
        <v>0.501</v>
      </c>
      <c r="F12" s="12" t="n">
        <v>5</v>
      </c>
    </row>
    <row r="13" customFormat="false" ht="15" hidden="false" customHeight="false" outlineLevel="0" collapsed="false">
      <c r="A13" s="8" t="s">
        <v>146</v>
      </c>
      <c r="B13" s="8" t="s">
        <v>147</v>
      </c>
      <c r="C13" s="22" t="n">
        <v>14</v>
      </c>
      <c r="D13" s="11" t="n">
        <f aca="false">C13/SUM($C$5:$C$14)</f>
        <v>0.00377358490566038</v>
      </c>
      <c r="E13" s="11" t="n">
        <v>0.52</v>
      </c>
      <c r="F13" s="8" t="n">
        <v>4</v>
      </c>
    </row>
    <row r="14" customFormat="false" ht="15" hidden="false" customHeight="false" outlineLevel="0" collapsed="false">
      <c r="A14" s="12" t="s">
        <v>148</v>
      </c>
      <c r="B14" s="12" t="s">
        <v>149</v>
      </c>
      <c r="C14" s="35" t="n">
        <v>9</v>
      </c>
      <c r="D14" s="28" t="n">
        <f aca="false">C14/SUM($C$5:$C$14)</f>
        <v>0.00242587601078167</v>
      </c>
      <c r="E14" s="28" t="n">
        <v>0.462</v>
      </c>
      <c r="F14" s="12" t="n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24"/>
    <col collapsed="false" customWidth="true" hidden="false" outlineLevel="0" max="5" min="5" style="0" width="22"/>
  </cols>
  <sheetData>
    <row r="1" customFormat="false" ht="21.75" hidden="false" customHeight="true" outlineLevel="0" collapsed="false">
      <c r="A1" s="1" t="s">
        <v>150</v>
      </c>
    </row>
    <row r="2" customFormat="false" ht="13.5" hidden="false" customHeight="true" outlineLevel="0" collapsed="false">
      <c r="A2" s="2" t="s">
        <v>151</v>
      </c>
    </row>
    <row r="4" customFormat="false" ht="15" hidden="false" customHeight="false" outlineLevel="0" collapsed="false">
      <c r="A4" s="7" t="s">
        <v>152</v>
      </c>
      <c r="B4" s="7" t="s">
        <v>153</v>
      </c>
      <c r="C4" s="7" t="s">
        <v>154</v>
      </c>
      <c r="D4" s="7" t="s">
        <v>155</v>
      </c>
      <c r="E4" s="7" t="s">
        <v>156</v>
      </c>
    </row>
    <row r="5" customFormat="false" ht="15" hidden="false" customHeight="false" outlineLevel="0" collapsed="false">
      <c r="A5" s="8" t="s">
        <v>157</v>
      </c>
      <c r="B5" s="22" t="n">
        <v>1605</v>
      </c>
      <c r="C5" s="22" t="n">
        <v>48</v>
      </c>
      <c r="D5" s="21" t="n">
        <v>2.1</v>
      </c>
      <c r="E5" s="11" t="n">
        <v>0.82</v>
      </c>
    </row>
    <row r="6" customFormat="false" ht="15" hidden="false" customHeight="false" outlineLevel="0" collapsed="false">
      <c r="A6" s="12" t="s">
        <v>158</v>
      </c>
      <c r="B6" s="35" t="n">
        <v>1993</v>
      </c>
      <c r="C6" s="35" t="n">
        <v>117</v>
      </c>
      <c r="D6" s="38" t="n">
        <v>2.8</v>
      </c>
      <c r="E6" s="28" t="n">
        <v>0.74</v>
      </c>
    </row>
    <row r="7" customFormat="false" ht="15" hidden="false" customHeight="false" outlineLevel="0" collapsed="false">
      <c r="A7" s="8" t="s">
        <v>159</v>
      </c>
      <c r="B7" s="22" t="n">
        <v>2638</v>
      </c>
      <c r="C7" s="22" t="n">
        <v>236</v>
      </c>
      <c r="D7" s="21" t="n">
        <v>3.1</v>
      </c>
      <c r="E7" s="39" t="n">
        <v>0.59</v>
      </c>
    </row>
    <row r="8" customFormat="false" ht="15" hidden="false" customHeight="false" outlineLevel="0" collapsed="false">
      <c r="A8" s="12" t="s">
        <v>160</v>
      </c>
      <c r="B8" s="35" t="n">
        <v>2140</v>
      </c>
      <c r="C8" s="35" t="n">
        <v>282</v>
      </c>
      <c r="D8" s="38" t="n">
        <v>4.3</v>
      </c>
      <c r="E8" s="28" t="n">
        <v>0.71</v>
      </c>
    </row>
    <row r="9" customFormat="false" ht="15" hidden="false" customHeight="false" outlineLevel="0" collapsed="false">
      <c r="A9" s="8" t="s">
        <v>161</v>
      </c>
      <c r="B9" s="22" t="n">
        <v>1053</v>
      </c>
      <c r="C9" s="22" t="n">
        <v>257</v>
      </c>
      <c r="D9" s="21" t="n">
        <v>4.8</v>
      </c>
      <c r="E9" s="11" t="n">
        <v>0.78</v>
      </c>
    </row>
    <row r="10" customFormat="false" ht="15" hidden="false" customHeight="false" outlineLevel="0" collapsed="false">
      <c r="A10" s="12" t="s">
        <v>162</v>
      </c>
      <c r="B10" s="35" t="n">
        <v>813</v>
      </c>
      <c r="C10" s="35" t="n">
        <v>212</v>
      </c>
      <c r="D10" s="12"/>
      <c r="E10" s="12"/>
    </row>
    <row r="11" customFormat="false" ht="15" hidden="false" customHeight="false" outlineLevel="0" collapsed="false">
      <c r="A11" s="8" t="s">
        <v>163</v>
      </c>
      <c r="B11" s="22" t="n">
        <v>200</v>
      </c>
      <c r="C11" s="22" t="n">
        <v>91</v>
      </c>
      <c r="D11" s="8"/>
      <c r="E11" s="8"/>
    </row>
    <row r="12" customFormat="false" ht="15" hidden="false" customHeight="false" outlineLevel="0" collapsed="false">
      <c r="A12" s="40" t="s">
        <v>126</v>
      </c>
      <c r="B12" s="41" t="n">
        <f aca="false">SUM(B5:B11)</f>
        <v>10442</v>
      </c>
      <c r="C12" s="41" t="n">
        <f aca="false">SUM(C5:C11)</f>
        <v>1243</v>
      </c>
      <c r="D12" s="40"/>
      <c r="E12" s="4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8"/>
    <col collapsed="false" customWidth="true" hidden="false" outlineLevel="0" max="4" min="4" style="0" width="48"/>
    <col collapsed="false" customWidth="true" hidden="false" outlineLevel="0" max="5" min="5" style="0" width="16"/>
  </cols>
  <sheetData>
    <row r="1" customFormat="false" ht="21.75" hidden="false" customHeight="true" outlineLevel="0" collapsed="false">
      <c r="A1" s="1" t="s">
        <v>164</v>
      </c>
    </row>
    <row r="2" customFormat="false" ht="13.5" hidden="false" customHeight="true" outlineLevel="0" collapsed="false">
      <c r="A2" s="2" t="s">
        <v>165</v>
      </c>
    </row>
    <row r="4" customFormat="false" ht="15" hidden="false" customHeight="false" outlineLevel="0" collapsed="false">
      <c r="A4" s="7" t="s">
        <v>166</v>
      </c>
      <c r="B4" s="7" t="s">
        <v>98</v>
      </c>
      <c r="C4" s="7" t="s">
        <v>117</v>
      </c>
      <c r="D4" s="7" t="s">
        <v>167</v>
      </c>
      <c r="E4" s="7" t="s">
        <v>168</v>
      </c>
    </row>
    <row r="5" customFormat="false" ht="15" hidden="false" customHeight="false" outlineLevel="0" collapsed="false">
      <c r="A5" s="8" t="s">
        <v>169</v>
      </c>
      <c r="B5" s="9" t="n">
        <v>3128.7</v>
      </c>
      <c r="C5" s="11" t="n">
        <v>0.844</v>
      </c>
      <c r="D5" s="8" t="s">
        <v>170</v>
      </c>
      <c r="E5" s="11" t="n">
        <v>0.825</v>
      </c>
    </row>
    <row r="6" customFormat="false" ht="15" hidden="false" customHeight="false" outlineLevel="0" collapsed="false">
      <c r="A6" s="12" t="s">
        <v>171</v>
      </c>
      <c r="B6" s="13" t="n">
        <v>530.6</v>
      </c>
      <c r="C6" s="28" t="n">
        <v>0.143</v>
      </c>
      <c r="D6" s="12" t="s">
        <v>172</v>
      </c>
      <c r="E6" s="42" t="n">
        <v>0.741</v>
      </c>
    </row>
    <row r="7" customFormat="false" ht="15" hidden="false" customHeight="false" outlineLevel="0" collapsed="false">
      <c r="A7" s="8" t="s">
        <v>173</v>
      </c>
      <c r="B7" s="9" t="n">
        <v>26.8</v>
      </c>
      <c r="C7" s="11" t="n">
        <v>0.007</v>
      </c>
      <c r="D7" s="8" t="s">
        <v>174</v>
      </c>
      <c r="E7" s="11" t="n">
        <v>0.78</v>
      </c>
    </row>
    <row r="8" customFormat="false" ht="15" hidden="false" customHeight="false" outlineLevel="0" collapsed="false">
      <c r="A8" s="12" t="s">
        <v>175</v>
      </c>
      <c r="B8" s="13" t="n">
        <v>22.5</v>
      </c>
      <c r="C8" s="28" t="n">
        <v>0.006</v>
      </c>
      <c r="D8" s="12" t="s">
        <v>176</v>
      </c>
      <c r="E8" s="28" t="n">
        <v>0.85</v>
      </c>
    </row>
    <row r="11" customFormat="false" ht="15" hidden="false" customHeight="false" outlineLevel="0" collapsed="false">
      <c r="A11" s="43" t="s">
        <v>177</v>
      </c>
    </row>
    <row r="12" customFormat="false" ht="15" hidden="false" customHeight="false" outlineLevel="0" collapsed="false">
      <c r="A12" s="7" t="s">
        <v>178</v>
      </c>
      <c r="B12" s="7" t="s">
        <v>179</v>
      </c>
      <c r="C12" s="7" t="s">
        <v>180</v>
      </c>
      <c r="D12" s="7" t="s">
        <v>181</v>
      </c>
    </row>
    <row r="13" customFormat="false" ht="15" hidden="false" customHeight="false" outlineLevel="0" collapsed="false">
      <c r="A13" s="8" t="s">
        <v>182</v>
      </c>
      <c r="B13" s="8" t="s">
        <v>183</v>
      </c>
      <c r="C13" s="39" t="n">
        <v>0.781</v>
      </c>
      <c r="D13" s="44" t="n">
        <v>2.8</v>
      </c>
    </row>
    <row r="14" customFormat="false" ht="15" hidden="false" customHeight="false" outlineLevel="0" collapsed="false">
      <c r="A14" s="8" t="s">
        <v>184</v>
      </c>
      <c r="B14" s="8" t="s">
        <v>185</v>
      </c>
      <c r="C14" s="39" t="n">
        <v>0.728</v>
      </c>
      <c r="D14" s="44" t="n">
        <v>2.1</v>
      </c>
    </row>
    <row r="15" customFormat="false" ht="15" hidden="false" customHeight="false" outlineLevel="0" collapsed="false">
      <c r="A15" s="8" t="s">
        <v>186</v>
      </c>
      <c r="B15" s="8" t="s">
        <v>187</v>
      </c>
      <c r="C15" s="39" t="n">
        <v>0.714</v>
      </c>
      <c r="D15" s="44" t="n">
        <v>1.6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91501FD4DDC148AD1E3FAF4074DBCB" ma:contentTypeVersion="10" ma:contentTypeDescription="Create a new document." ma:contentTypeScope="" ma:versionID="23307c1766f35e1813edc1f238b31f69">
  <xsd:schema xmlns:xsd="http://www.w3.org/2001/XMLSchema" xmlns:xs="http://www.w3.org/2001/XMLSchema" xmlns:p="http://schemas.microsoft.com/office/2006/metadata/properties" xmlns:ns2="1d2cd3fc-951f-4e4c-8f77-1331cffdf41d" xmlns:ns3="34e7643f-2a9f-4a64-a4ba-836cf78c5c76" targetNamespace="http://schemas.microsoft.com/office/2006/metadata/properties" ma:root="true" ma:fieldsID="36ef4bd80d09d7a3142c5bd9cda6c92f" ns2:_="" ns3:_="">
    <xsd:import namespace="1d2cd3fc-951f-4e4c-8f77-1331cffdf41d"/>
    <xsd:import namespace="34e7643f-2a9f-4a64-a4ba-836cf78c5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cd3fc-951f-4e4c-8f77-1331cffdf4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08c4cd-8667-446b-b651-bab9ad446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7643f-2a9f-4a64-a4ba-836cf78c5c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157cb98-881d-40df-bd60-f2fdacd5fef4}" ma:internalName="TaxCatchAll" ma:showField="CatchAllData" ma:web="34e7643f-2a9f-4a64-a4ba-836cf78c5c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e7643f-2a9f-4a64-a4ba-836cf78c5c76" xsi:nil="true"/>
    <lcf76f155ced4ddcb4097134ff3c332f xmlns="1d2cd3fc-951f-4e4c-8f77-1331cffdf4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44D3FC-18A4-4BDC-9C11-8F793A6426AE}"/>
</file>

<file path=customXml/itemProps2.xml><?xml version="1.0" encoding="utf-8"?>
<ds:datastoreItem xmlns:ds="http://schemas.openxmlformats.org/officeDocument/2006/customXml" ds:itemID="{F708B815-B78F-4C55-A624-F366F0631E94}"/>
</file>

<file path=customXml/itemProps3.xml><?xml version="1.0" encoding="utf-8"?>
<ds:datastoreItem xmlns:ds="http://schemas.openxmlformats.org/officeDocument/2006/customXml" ds:itemID="{89157573-AC75-4073-993C-4CDAFA0AC6B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/>
  <cp:revision>0</cp:revision>
  <dcterms:created xsi:type="dcterms:W3CDTF">2026-04-23T22:29:15Z</dcterms:created>
  <dcterms:modified xsi:type="dcterms:W3CDTF">2026-04-23T22:29:15Z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0x0101008B91501FD4DDC148AD1E3FAF4074DBCB</vt:lpwstr>
  </property>
</Properties>
</file>